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-WVL7BE\sales\配信関連\料金体系\"/>
    </mc:Choice>
  </mc:AlternateContent>
  <xr:revisionPtr revIDLastSave="0" documentId="13_ncr:1_{D83CCF74-C583-4BA3-BC22-31AC50DAAF44}" xr6:coauthVersionLast="47" xr6:coauthVersionMax="47" xr10:uidLastSave="{00000000-0000-0000-0000-000000000000}"/>
  <workbookProtection workbookAlgorithmName="SHA-512" workbookHashValue="hEWqLw3yZowzWDsiigL6FuQSVJNxyxjB4up5pBCtG+bxS+XZeSCQ7CfA9EWrUitBZMVoJX4qMHfqsIKXw1AeDQ==" workbookSaltValue="xXPacxYucW2HZbHrR9h7nw==" workbookSpinCount="100000" lockStructure="1"/>
  <bookViews>
    <workbookView xWindow="-28920" yWindow="-120" windowWidth="29040" windowHeight="15840" firstSheet="1" activeTab="1" xr2:uid="{00000000-000D-0000-FFFF-FFFF00000000}"/>
  </bookViews>
  <sheets>
    <sheet name="通信料金計算" sheetId="7" state="hidden" r:id="rId1"/>
    <sheet name="御見積シミューレータ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6" l="1"/>
  <c r="H17" i="6" s="1"/>
  <c r="C22" i="7"/>
  <c r="M22" i="7" s="1"/>
  <c r="F19" i="7"/>
  <c r="H19" i="7" s="1"/>
  <c r="K19" i="7" s="1"/>
  <c r="M19" i="7" s="1"/>
  <c r="F9" i="7"/>
  <c r="C9" i="7"/>
  <c r="F6" i="7"/>
  <c r="H6" i="7" s="1"/>
  <c r="K6" i="7" s="1"/>
  <c r="M6" i="7" s="1"/>
  <c r="F19" i="6"/>
  <c r="H19" i="6" s="1"/>
  <c r="F18" i="6"/>
  <c r="H18" i="6" s="1"/>
  <c r="H24" i="6"/>
  <c r="H25" i="6"/>
  <c r="H26" i="6"/>
  <c r="H11" i="6"/>
  <c r="M9" i="7" l="1"/>
  <c r="C25" i="7"/>
  <c r="K25" i="7" s="1"/>
  <c r="E20" i="6" s="1"/>
  <c r="H20" i="6" s="1"/>
  <c r="C12" i="7"/>
  <c r="K12" i="7" s="1"/>
  <c r="E12" i="6" s="1"/>
  <c r="H12" i="6" s="1"/>
  <c r="H29" i="6" l="1"/>
  <c r="H30" i="6" l="1"/>
  <c r="D7" i="6" s="1"/>
</calcChain>
</file>

<file path=xl/sharedStrings.xml><?xml version="1.0" encoding="utf-8"?>
<sst xmlns="http://schemas.openxmlformats.org/spreadsheetml/2006/main" count="115" uniqueCount="76">
  <si>
    <t>Mbps</t>
    <phoneticPr fontId="1"/>
  </si>
  <si>
    <t>名</t>
    <rPh sb="0" eb="1">
      <t>メイ</t>
    </rPh>
    <phoneticPr fontId="1"/>
  </si>
  <si>
    <t>帯域（秒間流量）</t>
    <rPh sb="0" eb="2">
      <t>タイイキ</t>
    </rPh>
    <rPh sb="3" eb="4">
      <t>ビョウ</t>
    </rPh>
    <rPh sb="4" eb="5">
      <t>アイダ</t>
    </rPh>
    <rPh sb="5" eb="7">
      <t>リュウリョウ</t>
    </rPh>
    <phoneticPr fontId="1"/>
  </si>
  <si>
    <t>時間流量</t>
    <rPh sb="0" eb="2">
      <t>ジカン</t>
    </rPh>
    <rPh sb="2" eb="4">
      <t>リュウリョウ</t>
    </rPh>
    <phoneticPr fontId="1"/>
  </si>
  <si>
    <t>平均視聴者数</t>
    <rPh sb="0" eb="5">
      <t>ヘイキンシチョウシャ</t>
    </rPh>
    <rPh sb="5" eb="6">
      <t>スウ</t>
    </rPh>
    <phoneticPr fontId="1"/>
  </si>
  <si>
    <t>平均再生ビットレート</t>
    <rPh sb="0" eb="2">
      <t>ヘイキン</t>
    </rPh>
    <rPh sb="2" eb="4">
      <t>サイセイ</t>
    </rPh>
    <phoneticPr fontId="1"/>
  </si>
  <si>
    <t>時間</t>
    <rPh sb="0" eb="2">
      <t>ジカン</t>
    </rPh>
    <phoneticPr fontId="1"/>
  </si>
  <si>
    <t>日</t>
    <rPh sb="0" eb="1">
      <t>ヒ</t>
    </rPh>
    <phoneticPr fontId="1"/>
  </si>
  <si>
    <t>1日の配信時間</t>
    <rPh sb="1" eb="2">
      <t>ヒ</t>
    </rPh>
    <rPh sb="3" eb="7">
      <t>ハイシンジカン</t>
    </rPh>
    <phoneticPr fontId="1"/>
  </si>
  <si>
    <t>配信日数</t>
    <rPh sb="0" eb="2">
      <t>ハイシン</t>
    </rPh>
    <rPh sb="2" eb="4">
      <t>ニッスウ</t>
    </rPh>
    <phoneticPr fontId="1"/>
  </si>
  <si>
    <t>Gbps</t>
    <phoneticPr fontId="1"/>
  </si>
  <si>
    <t>＝</t>
    <phoneticPr fontId="1"/>
  </si>
  <si>
    <t>GB/ｓ</t>
    <phoneticPr fontId="1"/>
  </si>
  <si>
    <t>GB/ｈ</t>
    <phoneticPr fontId="1"/>
  </si>
  <si>
    <t>円</t>
    <rPh sb="0" eb="1">
      <t>エン</t>
    </rPh>
    <phoneticPr fontId="1"/>
  </si>
  <si>
    <t>×</t>
    <phoneticPr fontId="1"/>
  </si>
  <si>
    <t>単価</t>
    <rPh sb="0" eb="2">
      <t>タンカ</t>
    </rPh>
    <phoneticPr fontId="1"/>
  </si>
  <si>
    <t>合計配信時間</t>
    <rPh sb="0" eb="2">
      <t>ゴウケイ</t>
    </rPh>
    <rPh sb="2" eb="6">
      <t>ハイシンジカン</t>
    </rPh>
    <phoneticPr fontId="1"/>
  </si>
  <si>
    <t>同日配信数</t>
    <rPh sb="0" eb="2">
      <t>ドウジツ</t>
    </rPh>
    <rPh sb="2" eb="5">
      <t>ハイシンスウ</t>
    </rPh>
    <phoneticPr fontId="1"/>
  </si>
  <si>
    <t>総時間流量</t>
    <rPh sb="0" eb="1">
      <t>ソウ</t>
    </rPh>
    <rPh sb="1" eb="3">
      <t>ジカン</t>
    </rPh>
    <rPh sb="3" eb="4">
      <t>リュウ</t>
    </rPh>
    <rPh sb="4" eb="5">
      <t>リョウ</t>
    </rPh>
    <phoneticPr fontId="1"/>
  </si>
  <si>
    <t>式</t>
    <rPh sb="0" eb="1">
      <t>シキ</t>
    </rPh>
    <phoneticPr fontId="1"/>
  </si>
  <si>
    <t>小計</t>
    <rPh sb="0" eb="2">
      <t>ショウケイ</t>
    </rPh>
    <phoneticPr fontId="1"/>
  </si>
  <si>
    <t>合計</t>
    <rPh sb="0" eb="2">
      <t>ゴウケイ</t>
    </rPh>
    <phoneticPr fontId="1"/>
  </si>
  <si>
    <t>項目</t>
    <rPh sb="0" eb="2">
      <t>コウモク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</si>
  <si>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</si>
  <si>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</si>
  <si>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金額</t>
    <rPh sb="0" eb="2">
      <t>キンガク</t>
    </rPh>
    <phoneticPr fontId="1"/>
  </si>
  <si>
    <t>配信補助費</t>
    <rPh sb="0" eb="2">
      <t>ハイシン</t>
    </rPh>
    <rPh sb="2" eb="4">
      <t>ホジョ</t>
    </rPh>
    <rPh sb="4" eb="5">
      <t>ヒ</t>
    </rPh>
    <phoneticPr fontId="1"/>
  </si>
  <si>
    <t>ID/PASS追加</t>
    <rPh sb="7" eb="9">
      <t>ツイカ</t>
    </rPh>
    <phoneticPr fontId="1"/>
  </si>
  <si>
    <t>件</t>
    <rPh sb="0" eb="1">
      <t>ケン</t>
    </rPh>
    <phoneticPr fontId="1"/>
  </si>
  <si>
    <t>No</t>
    <phoneticPr fontId="1"/>
  </si>
  <si>
    <t>アーカイブ通信料金</t>
    <rPh sb="5" eb="7">
      <t>ツウシン</t>
    </rPh>
    <rPh sb="7" eb="9">
      <t>リョウキン</t>
    </rPh>
    <phoneticPr fontId="1"/>
  </si>
  <si>
    <t>マルチビットレート配信</t>
    <rPh sb="9" eb="11">
      <t>ハイシン</t>
    </rPh>
    <phoneticPr fontId="1"/>
  </si>
  <si>
    <t>ライブストリーミングサービス</t>
    <phoneticPr fontId="1"/>
  </si>
  <si>
    <t>御見積シミュレーション</t>
    <rPh sb="0" eb="3">
      <t>オミツモリ</t>
    </rPh>
    <phoneticPr fontId="1"/>
  </si>
  <si>
    <t>説明</t>
    <rPh sb="0" eb="2">
      <t>セツメイ</t>
    </rPh>
    <phoneticPr fontId="1"/>
  </si>
  <si>
    <t>配信通信料金計算</t>
    <rPh sb="0" eb="2">
      <t>ハイシン</t>
    </rPh>
    <rPh sb="2" eb="6">
      <t>ツウシンリョウキン</t>
    </rPh>
    <rPh sb="6" eb="8">
      <t>ケイサン</t>
    </rPh>
    <phoneticPr fontId="1"/>
  </si>
  <si>
    <t>アーカイブ通信料金計算</t>
    <rPh sb="5" eb="9">
      <t>ツウシンリョウキン</t>
    </rPh>
    <rPh sb="9" eb="11">
      <t>ケイサン</t>
    </rPh>
    <phoneticPr fontId="1"/>
  </si>
  <si>
    <t>基本料金</t>
    <rPh sb="0" eb="2">
      <t>キホン</t>
    </rPh>
    <rPh sb="2" eb="4">
      <t>リョウキン</t>
    </rPh>
    <phoneticPr fontId="1"/>
  </si>
  <si>
    <t>通信料金</t>
    <rPh sb="0" eb="2">
      <t>ツウシン</t>
    </rPh>
    <rPh sb="2" eb="4">
      <t>リョウキン</t>
    </rPh>
    <phoneticPr fontId="1"/>
  </si>
  <si>
    <t>オプション項目</t>
    <rPh sb="5" eb="7">
      <t>コウモク</t>
    </rPh>
    <phoneticPr fontId="1"/>
  </si>
  <si>
    <t>平均視聴者数</t>
    <rPh sb="0" eb="2">
      <t>ヘイキン</t>
    </rPh>
    <rPh sb="2" eb="5">
      <t>シチョウシャ</t>
    </rPh>
    <rPh sb="5" eb="6">
      <t>スウ</t>
    </rPh>
    <phoneticPr fontId="1"/>
  </si>
  <si>
    <t>1日あたりの配信時間</t>
    <rPh sb="1" eb="2">
      <t>ニチ</t>
    </rPh>
    <rPh sb="6" eb="8">
      <t>ハイシン</t>
    </rPh>
    <rPh sb="8" eb="10">
      <t>ジカン</t>
    </rPh>
    <phoneticPr fontId="1"/>
  </si>
  <si>
    <t>人</t>
    <rPh sb="0" eb="1">
      <t>ニン</t>
    </rPh>
    <phoneticPr fontId="1"/>
  </si>
  <si>
    <t>日</t>
    <rPh sb="0" eb="1">
      <t>ニチ</t>
    </rPh>
    <phoneticPr fontId="1"/>
  </si>
  <si>
    <t>アーカイブ配信</t>
    <rPh sb="5" eb="7">
      <t>ハイシン</t>
    </rPh>
    <phoneticPr fontId="1"/>
  </si>
  <si>
    <t>720までの映像を1週間アーカイブ配信</t>
    <rPh sb="6" eb="8">
      <t>エイゾウ</t>
    </rPh>
    <rPh sb="10" eb="12">
      <t>シュウカン</t>
    </rPh>
    <rPh sb="17" eb="19">
      <t>ハイシン</t>
    </rPh>
    <phoneticPr fontId="1"/>
  </si>
  <si>
    <t>二日目以降配信</t>
    <rPh sb="0" eb="2">
      <t>フツカ</t>
    </rPh>
    <rPh sb="2" eb="3">
      <t>メ</t>
    </rPh>
    <rPh sb="3" eb="5">
      <t>イコウ</t>
    </rPh>
    <rPh sb="5" eb="7">
      <t>ハイシン</t>
    </rPh>
    <phoneticPr fontId="1"/>
  </si>
  <si>
    <t>アーカイブ配信二週目以降</t>
    <rPh sb="5" eb="7">
      <t>ハイシン</t>
    </rPh>
    <rPh sb="7" eb="9">
      <t>ニシュウ</t>
    </rPh>
    <rPh sb="9" eb="10">
      <t>メ</t>
    </rPh>
    <rPh sb="10" eb="12">
      <t>イコウ</t>
    </rPh>
    <phoneticPr fontId="1"/>
  </si>
  <si>
    <t>週</t>
    <rPh sb="0" eb="1">
      <t>シュウ</t>
    </rPh>
    <phoneticPr fontId="1"/>
  </si>
  <si>
    <t>再生回数</t>
    <rPh sb="0" eb="2">
      <t>サイセイ</t>
    </rPh>
    <rPh sb="2" eb="4">
      <t>カイスウ</t>
    </rPh>
    <phoneticPr fontId="1"/>
  </si>
  <si>
    <t>平均視聴時間</t>
    <rPh sb="0" eb="2">
      <t>ヘイキン</t>
    </rPh>
    <rPh sb="2" eb="4">
      <t>シチョウ</t>
    </rPh>
    <rPh sb="4" eb="6">
      <t>ジカン</t>
    </rPh>
    <phoneticPr fontId="1"/>
  </si>
  <si>
    <t>回</t>
    <rPh sb="0" eb="1">
      <t>カイ</t>
    </rPh>
    <phoneticPr fontId="1"/>
  </si>
  <si>
    <t>☑</t>
    <phoneticPr fontId="1"/>
  </si>
  <si>
    <t>消費税</t>
    <rPh sb="0" eb="3">
      <t>ショウヒゼイ</t>
    </rPh>
    <phoneticPr fontId="1"/>
  </si>
  <si>
    <t>・</t>
    <phoneticPr fontId="1"/>
  </si>
  <si>
    <t>配信解像度は下記の通りです</t>
    <rPh sb="0" eb="2">
      <t>ハイシン</t>
    </rPh>
    <rPh sb="2" eb="5">
      <t>カイゾウド</t>
    </rPh>
    <rPh sb="6" eb="8">
      <t>カキ</t>
    </rPh>
    <rPh sb="9" eb="10">
      <t>トオ</t>
    </rPh>
    <phoneticPr fontId="1"/>
  </si>
  <si>
    <t>現地での配信設定/監視</t>
    <rPh sb="0" eb="2">
      <t>ゲンチ</t>
    </rPh>
    <rPh sb="4" eb="6">
      <t>ハイシン</t>
    </rPh>
    <rPh sb="6" eb="8">
      <t>セッテイ</t>
    </rPh>
    <rPh sb="9" eb="11">
      <t>カンシ</t>
    </rPh>
    <phoneticPr fontId="1"/>
  </si>
  <si>
    <t>マルチビットレート配信の場合：450p/270p/120pの3ｽﾄﾘｰﾑ</t>
    <rPh sb="9" eb="11">
      <t>ハイシン</t>
    </rPh>
    <rPh sb="12" eb="14">
      <t>バアイ</t>
    </rPh>
    <phoneticPr fontId="1"/>
  </si>
  <si>
    <t>1ｽﾄﾘｰﾑ配信の場合：720p</t>
    <rPh sb="6" eb="8">
      <t>ハイシン</t>
    </rPh>
    <rPh sb="9" eb="11">
      <t>バアイ</t>
    </rPh>
    <phoneticPr fontId="1"/>
  </si>
  <si>
    <t>税込合計金額</t>
    <rPh sb="0" eb="2">
      <t>ゼイコ</t>
    </rPh>
    <rPh sb="2" eb="4">
      <t>ゴウケイ</t>
    </rPh>
    <rPh sb="4" eb="6">
      <t>キンガク</t>
    </rPh>
    <phoneticPr fontId="1"/>
  </si>
  <si>
    <t>同時収録機能、チャット/コメント機能のご用意はありません</t>
    <rPh sb="0" eb="2">
      <t>ドウジ</t>
    </rPh>
    <rPh sb="2" eb="4">
      <t>シュウロク</t>
    </rPh>
    <rPh sb="4" eb="6">
      <t>キノウ</t>
    </rPh>
    <rPh sb="16" eb="18">
      <t>キノウ</t>
    </rPh>
    <rPh sb="20" eb="22">
      <t>ヨウイ</t>
    </rPh>
    <phoneticPr fontId="1"/>
  </si>
  <si>
    <t>ブロードデザイン株式会社</t>
    <rPh sb="8" eb="12">
      <t>カブシキガイシャ</t>
    </rPh>
    <phoneticPr fontId="1"/>
  </si>
  <si>
    <t>〒192-0073 東京都八王子市寺町23-5 ドリーム八王子ビル5F</t>
    <rPh sb="10" eb="13">
      <t>トウキョウト</t>
    </rPh>
    <rPh sb="13" eb="17">
      <t>ハチオウジシ</t>
    </rPh>
    <rPh sb="17" eb="19">
      <t>テラマチ</t>
    </rPh>
    <rPh sb="28" eb="31">
      <t>ハチオウジ</t>
    </rPh>
    <phoneticPr fontId="1"/>
  </si>
  <si>
    <t>TEL:042-649-9399　FAX:042-686-0891　MAIL:info@broad-design.co.jp</t>
    <phoneticPr fontId="1"/>
  </si>
  <si>
    <t>備考</t>
    <rPh sb="0" eb="2">
      <t>ビコウ</t>
    </rPh>
    <phoneticPr fontId="1"/>
  </si>
  <si>
    <t>1ｽﾄﾘｰﾑ/日, 最大2000件のID/PASS,総視聴者数ﾚﾎﾟｰﾄ発行</t>
    <rPh sb="7" eb="8">
      <t>ニチ</t>
    </rPh>
    <rPh sb="10" eb="12">
      <t>サイダイ</t>
    </rPh>
    <rPh sb="16" eb="17">
      <t>ケン</t>
    </rPh>
    <rPh sb="26" eb="27">
      <t>ソウ</t>
    </rPh>
    <rPh sb="27" eb="30">
      <t>シチョウシャ</t>
    </rPh>
    <rPh sb="30" eb="31">
      <t>スウ</t>
    </rPh>
    <rPh sb="36" eb="38">
      <t>ハッコウ</t>
    </rPh>
    <phoneticPr fontId="1"/>
  </si>
  <si>
    <t>下部へ予想される平均視聴者数/配信時間/配信日数を入力</t>
    <rPh sb="0" eb="2">
      <t>カブ</t>
    </rPh>
    <rPh sb="3" eb="5">
      <t>ヨソウ</t>
    </rPh>
    <rPh sb="8" eb="10">
      <t>ヘイキン</t>
    </rPh>
    <rPh sb="10" eb="13">
      <t>シチョウシャ</t>
    </rPh>
    <rPh sb="13" eb="14">
      <t>スウ</t>
    </rPh>
    <rPh sb="15" eb="17">
      <t>ハイシン</t>
    </rPh>
    <rPh sb="17" eb="19">
      <t>ジカン</t>
    </rPh>
    <rPh sb="20" eb="22">
      <t>ハイシン</t>
    </rPh>
    <rPh sb="22" eb="24">
      <t>ニッスウ</t>
    </rPh>
    <rPh sb="25" eb="27">
      <t>ニュウリョク</t>
    </rPh>
    <phoneticPr fontId="1"/>
  </si>
  <si>
    <t>450p/270p/120pの3ｽﾄﾘｰﾑ配信</t>
    <rPh sb="21" eb="23">
      <t>ハイシン</t>
    </rPh>
    <phoneticPr fontId="1"/>
  </si>
  <si>
    <t>下部へ予想される再生回数/平均視聴時間を入力</t>
    <rPh sb="8" eb="10">
      <t>サイセイ</t>
    </rPh>
    <rPh sb="10" eb="12">
      <t>カイスウ</t>
    </rPh>
    <rPh sb="13" eb="15">
      <t>ヘイキン</t>
    </rPh>
    <rPh sb="15" eb="17">
      <t>シチョウ</t>
    </rPh>
    <rPh sb="17" eb="19">
      <t>ジカン</t>
    </rPh>
    <rPh sb="20" eb="22">
      <t>ニュウリョク</t>
    </rPh>
    <phoneticPr fontId="1"/>
  </si>
  <si>
    <t>本シミュレーションによる通信料金は概算です（1GBあたり4円にて後日精算）</t>
    <rPh sb="0" eb="1">
      <t>ホン</t>
    </rPh>
    <rPh sb="12" eb="14">
      <t>ツウシン</t>
    </rPh>
    <rPh sb="14" eb="16">
      <t>リョウキン</t>
    </rPh>
    <rPh sb="17" eb="19">
      <t>ガイサン</t>
    </rPh>
    <rPh sb="29" eb="30">
      <t>エン</t>
    </rPh>
    <rPh sb="32" eb="34">
      <t>ゴジツ</t>
    </rPh>
    <rPh sb="34" eb="36">
      <t>セイサン</t>
    </rPh>
    <phoneticPr fontId="1"/>
  </si>
  <si>
    <t>ID/PASSが2000件では足りない場合</t>
    <rPh sb="12" eb="13">
      <t>ケン</t>
    </rPh>
    <rPh sb="15" eb="16">
      <t>タ</t>
    </rPh>
    <rPh sb="19" eb="21">
      <t>バアイ</t>
    </rPh>
    <phoneticPr fontId="1"/>
  </si>
  <si>
    <t>アーカイブ配信を2週間以上行う場合</t>
    <rPh sb="5" eb="7">
      <t>ハイシン</t>
    </rPh>
    <rPh sb="9" eb="11">
      <t>シュウカン</t>
    </rPh>
    <rPh sb="11" eb="13">
      <t>イジョウ</t>
    </rPh>
    <rPh sb="13" eb="14">
      <t>オコナ</t>
    </rPh>
    <rPh sb="15" eb="17">
      <t>バアイ</t>
    </rPh>
    <phoneticPr fontId="1"/>
  </si>
  <si>
    <t>その他、詳細は下部ご連絡先までお気軽にお問い合わせください。</t>
    <rPh sb="7" eb="9">
      <t>カブ</t>
    </rPh>
    <rPh sb="10" eb="12">
      <t>レンラク</t>
    </rPh>
    <rPh sb="12" eb="13">
      <t>サキ</t>
    </rPh>
    <rPh sb="16" eb="18">
      <t>キガル</t>
    </rPh>
    <phoneticPr fontId="1"/>
  </si>
  <si>
    <t>部分を入力することで、配信費用を概算することができます。入力後は、当社まで送付またはご連絡ください。</t>
    <rPh sb="0" eb="2">
      <t>ブブン</t>
    </rPh>
    <rPh sb="3" eb="5">
      <t>ニュウリョク</t>
    </rPh>
    <rPh sb="11" eb="13">
      <t>ハイシン</t>
    </rPh>
    <rPh sb="13" eb="15">
      <t>ヒヨウ</t>
    </rPh>
    <rPh sb="16" eb="18">
      <t>ガイサン</t>
    </rPh>
    <phoneticPr fontId="1"/>
  </si>
  <si>
    <t>リアルタイム接続数レポート（0.5Hごと）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</si>
</sst>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.0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Segoe UI Symbol"/>
      <family val="3"/>
    </font>
    <font>
      <sz val="18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3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3" fontId="0" fillId="0" borderId="2" xfId="0" applyNumberFormat="1" applyBorder="1">
      <alignment vertical="center"/>
    </xf>
    <xf numFmtId="0" fontId="0" fillId="0" borderId="0" xfId="0" applyBorder="1" applyAlignment="1">
      <alignment horizontal="center" vertical="center"/>
    </xf>
    <xf numFmtId="3" fontId="0" fillId="0" borderId="0" xfId="0" applyNumberFormat="1" applyBorder="1">
      <alignment vertical="center"/>
    </xf>
    <xf numFmtId="176" fontId="0" fillId="0" borderId="0" xfId="0" applyNumberFormat="1" applyBorder="1">
      <alignment vertical="center"/>
    </xf>
    <xf numFmtId="3" fontId="0" fillId="0" borderId="7" xfId="0" applyNumberFormat="1" applyBorder="1">
      <alignment vertical="center"/>
    </xf>
    <xf numFmtId="0" fontId="4" fillId="0" borderId="0" xfId="0" applyFont="1" applyBorder="1">
      <alignment vertical="center"/>
    </xf>
    <xf numFmtId="38" fontId="4" fillId="4" borderId="0" xfId="1" applyFont="1" applyFill="1" applyBorder="1">
      <alignment vertical="center"/>
    </xf>
    <xf numFmtId="0" fontId="5" fillId="0" borderId="0" xfId="0" applyFont="1">
      <alignment vertical="center"/>
    </xf>
    <xf numFmtId="0" fontId="0" fillId="2" borderId="10" xfId="0" applyFill="1" applyBorder="1">
      <alignment vertical="center"/>
    </xf>
    <xf numFmtId="0" fontId="0" fillId="0" borderId="11" xfId="0" applyBorder="1">
      <alignment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>
      <alignment vertical="center"/>
    </xf>
    <xf numFmtId="3" fontId="0" fillId="0" borderId="10" xfId="0" applyNumberFormat="1" applyBorder="1">
      <alignment vertical="center"/>
    </xf>
    <xf numFmtId="0" fontId="0" fillId="0" borderId="11" xfId="0" applyBorder="1" applyAlignment="1">
      <alignment horizontal="center" vertical="center"/>
    </xf>
    <xf numFmtId="0" fontId="0" fillId="3" borderId="10" xfId="0" applyFill="1" applyBorder="1">
      <alignment vertical="center"/>
    </xf>
    <xf numFmtId="0" fontId="0" fillId="2" borderId="9" xfId="0" applyFill="1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10" xfId="0" applyFill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0" fillId="5" borderId="10" xfId="0" applyFill="1" applyBorder="1">
      <alignment vertical="center"/>
    </xf>
    <xf numFmtId="0" fontId="6" fillId="0" borderId="0" xfId="0" applyFont="1" applyFill="1">
      <alignment vertical="center"/>
    </xf>
    <xf numFmtId="38" fontId="6" fillId="0" borderId="0" xfId="1" applyFont="1">
      <alignment vertical="center"/>
    </xf>
    <xf numFmtId="0" fontId="6" fillId="0" borderId="18" xfId="0" applyFont="1" applyBorder="1">
      <alignment vertical="center"/>
    </xf>
    <xf numFmtId="0" fontId="6" fillId="0" borderId="15" xfId="0" applyFont="1" applyBorder="1">
      <alignment vertical="center"/>
    </xf>
    <xf numFmtId="38" fontId="6" fillId="0" borderId="15" xfId="1" applyFont="1" applyBorder="1">
      <alignment vertical="center"/>
    </xf>
    <xf numFmtId="38" fontId="6" fillId="0" borderId="19" xfId="1" applyFont="1" applyBorder="1">
      <alignment vertical="center"/>
    </xf>
    <xf numFmtId="38" fontId="6" fillId="0" borderId="15" xfId="1" applyFont="1" applyBorder="1" applyAlignment="1">
      <alignment horizontal="right" vertical="center"/>
    </xf>
    <xf numFmtId="38" fontId="6" fillId="0" borderId="22" xfId="1" applyFont="1" applyBorder="1">
      <alignment vertical="center"/>
    </xf>
    <xf numFmtId="0" fontId="6" fillId="0" borderId="23" xfId="0" applyFont="1" applyBorder="1">
      <alignment vertical="center"/>
    </xf>
    <xf numFmtId="0" fontId="6" fillId="0" borderId="13" xfId="0" applyFont="1" applyBorder="1">
      <alignment vertical="center"/>
    </xf>
    <xf numFmtId="38" fontId="6" fillId="0" borderId="13" xfId="1" applyFont="1" applyBorder="1">
      <alignment vertical="center"/>
    </xf>
    <xf numFmtId="38" fontId="6" fillId="0" borderId="24" xfId="1" applyFont="1" applyBorder="1">
      <alignment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1" xfId="0" applyFont="1" applyBorder="1">
      <alignment vertical="center"/>
    </xf>
    <xf numFmtId="0" fontId="6" fillId="0" borderId="13" xfId="0" applyFont="1" applyBorder="1" applyAlignment="1">
      <alignment horizontal="right" vertical="center"/>
    </xf>
    <xf numFmtId="0" fontId="6" fillId="0" borderId="15" xfId="0" applyFont="1" applyBorder="1" applyAlignment="1">
      <alignment horizontal="right" vertical="center"/>
    </xf>
    <xf numFmtId="0" fontId="6" fillId="0" borderId="15" xfId="0" applyFont="1" applyFill="1" applyBorder="1" applyAlignment="1">
      <alignment horizontal="right" vertical="center"/>
    </xf>
    <xf numFmtId="0" fontId="6" fillId="0" borderId="21" xfId="0" applyFont="1" applyBorder="1" applyAlignment="1">
      <alignment horizontal="right" vertical="center"/>
    </xf>
    <xf numFmtId="0" fontId="7" fillId="6" borderId="25" xfId="0" applyFont="1" applyFill="1" applyBorder="1" applyAlignment="1">
      <alignment horizontal="center" vertical="center"/>
    </xf>
    <xf numFmtId="0" fontId="5" fillId="6" borderId="26" xfId="0" applyFont="1" applyFill="1" applyBorder="1" applyAlignment="1">
      <alignment horizontal="center" vertical="center"/>
    </xf>
    <xf numFmtId="38" fontId="5" fillId="6" borderId="26" xfId="1" applyFont="1" applyFill="1" applyBorder="1" applyAlignment="1">
      <alignment horizontal="center" vertical="center"/>
    </xf>
    <xf numFmtId="38" fontId="5" fillId="6" borderId="27" xfId="1" applyFont="1" applyFill="1" applyBorder="1" applyAlignment="1">
      <alignment horizontal="center" vertical="center"/>
    </xf>
    <xf numFmtId="0" fontId="6" fillId="7" borderId="0" xfId="0" applyFont="1" applyFill="1">
      <alignment vertical="center"/>
    </xf>
    <xf numFmtId="0" fontId="6" fillId="7" borderId="15" xfId="0" applyFont="1" applyFill="1" applyBorder="1" applyAlignment="1" applyProtection="1">
      <alignment horizontal="right" vertical="center"/>
      <protection locked="0"/>
    </xf>
    <xf numFmtId="0" fontId="6" fillId="7" borderId="18" xfId="0" applyFont="1" applyFill="1" applyBorder="1" applyProtection="1">
      <alignment vertical="center"/>
      <protection locked="0"/>
    </xf>
    <xf numFmtId="0" fontId="6" fillId="0" borderId="15" xfId="0" applyFont="1" applyFill="1" applyBorder="1" applyAlignment="1" applyProtection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 vertical="center"/>
    </xf>
    <xf numFmtId="3" fontId="0" fillId="0" borderId="0" xfId="0" applyNumberFormat="1" applyBorder="1" applyAlignment="1">
      <alignment horizontal="left" vertical="center"/>
    </xf>
    <xf numFmtId="3" fontId="0" fillId="0" borderId="0" xfId="0" applyNumberFormat="1" applyBorder="1" applyAlignment="1">
      <alignment horizontal="center" vertical="center"/>
    </xf>
    <xf numFmtId="0" fontId="6" fillId="0" borderId="21" xfId="0" applyFont="1" applyBorder="1" applyAlignment="1">
      <alignment horizontal="right" vertical="center"/>
    </xf>
    <xf numFmtId="0" fontId="6" fillId="0" borderId="2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38" fontId="6" fillId="0" borderId="16" xfId="1" applyFont="1" applyBorder="1" applyAlignment="1">
      <alignment horizontal="right" vertical="center"/>
    </xf>
    <xf numFmtId="38" fontId="6" fillId="0" borderId="14" xfId="1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Fill="1" applyBorder="1">
      <alignment vertical="center"/>
    </xf>
    <xf numFmtId="0" fontId="8" fillId="0" borderId="17" xfId="0" applyFont="1" applyFill="1" applyBorder="1">
      <alignment vertical="center"/>
    </xf>
    <xf numFmtId="6" fontId="8" fillId="0" borderId="0" xfId="2" applyFont="1" applyBorder="1" applyAlignment="1">
      <alignment horizontal="center" vertical="center"/>
    </xf>
    <xf numFmtId="6" fontId="8" fillId="0" borderId="17" xfId="2" applyFont="1" applyBorder="1" applyAlignment="1">
      <alignment horizontal="center" vertical="center"/>
    </xf>
    <xf numFmtId="0" fontId="6" fillId="0" borderId="13" xfId="0" applyFont="1" applyBorder="1" applyAlignment="1">
      <alignment horizontal="right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A18" lockText="1" noThreeD="1"/>
</file>

<file path=xl/ctrlProps/ctrlProp2.xml><?xml version="1.0" encoding="utf-8"?>
<formControlPr xmlns="http://schemas.microsoft.com/office/spreadsheetml/2009/9/main" objectType="CheckBox" fmlaLink="A19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</xdr:row>
          <xdr:rowOff>0</xdr:rowOff>
        </xdr:from>
        <xdr:to>
          <xdr:col>2</xdr:col>
          <xdr:colOff>114300</xdr:colOff>
          <xdr:row>18</xdr:row>
          <xdr:rowOff>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0</xdr:rowOff>
        </xdr:from>
        <xdr:to>
          <xdr:col>2</xdr:col>
          <xdr:colOff>114300</xdr:colOff>
          <xdr:row>19</xdr:row>
          <xdr:rowOff>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1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78035-E1FC-4CC1-8B75-FDBE5311785D}">
  <sheetPr>
    <pageSetUpPr fitToPage="1"/>
  </sheetPr>
  <dimension ref="B2:O26"/>
  <sheetViews>
    <sheetView workbookViewId="0">
      <selection activeCell="C23" sqref="C23"/>
    </sheetView>
  </sheetViews>
  <sheetFormatPr defaultRowHeight="18.75" x14ac:dyDescent="0.4"/>
  <cols>
    <col min="1" max="1" width="1.875" customWidth="1"/>
    <col min="2" max="2" width="2" customWidth="1"/>
    <col min="3" max="3" width="14.125" customWidth="1"/>
    <col min="4" max="4" width="6.5" bestFit="1" customWidth="1"/>
    <col min="5" max="5" width="4.75" customWidth="1"/>
    <col min="6" max="6" width="13" bestFit="1" customWidth="1"/>
    <col min="7" max="7" width="3.375" bestFit="1" customWidth="1"/>
    <col min="8" max="8" width="5.375" customWidth="1"/>
    <col min="9" max="9" width="10.5" customWidth="1"/>
    <col min="10" max="10" width="3.375" bestFit="1" customWidth="1"/>
    <col min="11" max="11" width="6.75" bestFit="1" customWidth="1"/>
    <col min="12" max="12" width="6.875" bestFit="1" customWidth="1"/>
    <col min="13" max="13" width="4.5" style="1" bestFit="1" customWidth="1"/>
    <col min="14" max="14" width="6.875" bestFit="1" customWidth="1"/>
    <col min="15" max="15" width="2" customWidth="1"/>
  </cols>
  <sheetData>
    <row r="2" spans="2:15" x14ac:dyDescent="0.4">
      <c r="B2" s="60" t="s">
        <v>36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</row>
    <row r="3" spans="2:15" ht="19.5" thickBot="1" x14ac:dyDescent="0.45"/>
    <row r="4" spans="2:15" x14ac:dyDescent="0.4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11"/>
      <c r="N4" s="3"/>
      <c r="O4" s="4"/>
    </row>
    <row r="5" spans="2:15" x14ac:dyDescent="0.4">
      <c r="B5" s="5"/>
      <c r="C5" s="61" t="s">
        <v>5</v>
      </c>
      <c r="D5" s="61"/>
      <c r="E5" s="28"/>
      <c r="F5" s="61" t="s">
        <v>4</v>
      </c>
      <c r="G5" s="61"/>
      <c r="H5" s="61" t="s">
        <v>2</v>
      </c>
      <c r="I5" s="61"/>
      <c r="J5" s="61"/>
      <c r="K5" s="61"/>
      <c r="L5" s="61"/>
      <c r="M5" s="62" t="s">
        <v>3</v>
      </c>
      <c r="N5" s="62"/>
      <c r="O5" s="7"/>
    </row>
    <row r="6" spans="2:15" x14ac:dyDescent="0.4">
      <c r="B6" s="5"/>
      <c r="C6" s="29">
        <v>2</v>
      </c>
      <c r="D6" s="20" t="s">
        <v>0</v>
      </c>
      <c r="E6" s="6"/>
      <c r="F6" s="19">
        <f>御見積シミューレータ!F13</f>
        <v>0</v>
      </c>
      <c r="G6" s="20" t="s">
        <v>1</v>
      </c>
      <c r="H6" s="21">
        <f>C6*F6*0.001</f>
        <v>0</v>
      </c>
      <c r="I6" s="20" t="s">
        <v>10</v>
      </c>
      <c r="J6" s="22" t="s">
        <v>11</v>
      </c>
      <c r="K6" s="23">
        <f>H6*0.125</f>
        <v>0</v>
      </c>
      <c r="L6" s="20" t="s">
        <v>12</v>
      </c>
      <c r="M6" s="24">
        <f>INT(K6*3600)</f>
        <v>0</v>
      </c>
      <c r="N6" s="20" t="s">
        <v>13</v>
      </c>
      <c r="O6" s="7"/>
    </row>
    <row r="7" spans="2:15" x14ac:dyDescent="0.4"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13"/>
      <c r="N7" s="6"/>
      <c r="O7" s="7"/>
    </row>
    <row r="8" spans="2:15" x14ac:dyDescent="0.4">
      <c r="B8" s="5"/>
      <c r="C8" s="6" t="s">
        <v>8</v>
      </c>
      <c r="D8" s="6"/>
      <c r="E8" s="6"/>
      <c r="F8" s="6" t="s">
        <v>9</v>
      </c>
      <c r="G8" s="6"/>
      <c r="H8" s="6"/>
      <c r="I8" s="6"/>
      <c r="J8" s="6"/>
      <c r="K8" s="6"/>
      <c r="L8" s="6"/>
      <c r="M8" s="63" t="s">
        <v>17</v>
      </c>
      <c r="N8" s="63"/>
      <c r="O8" s="7"/>
    </row>
    <row r="9" spans="2:15" x14ac:dyDescent="0.4">
      <c r="B9" s="5"/>
      <c r="C9" s="19">
        <f>御見積シミューレータ!F14</f>
        <v>0</v>
      </c>
      <c r="D9" s="20" t="s">
        <v>6</v>
      </c>
      <c r="E9" s="6"/>
      <c r="F9" s="19">
        <f>御見積シミューレータ!F15</f>
        <v>0</v>
      </c>
      <c r="G9" s="20" t="s">
        <v>7</v>
      </c>
      <c r="H9" s="6"/>
      <c r="I9" s="6"/>
      <c r="J9" s="6"/>
      <c r="K9" s="6"/>
      <c r="L9" s="6"/>
      <c r="M9" s="24">
        <f>C9*F9</f>
        <v>0</v>
      </c>
      <c r="N9" s="20" t="s">
        <v>6</v>
      </c>
      <c r="O9" s="7"/>
    </row>
    <row r="10" spans="2:15" x14ac:dyDescent="0.4"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14"/>
      <c r="N10" s="6"/>
      <c r="O10" s="7"/>
    </row>
    <row r="11" spans="2:15" x14ac:dyDescent="0.4">
      <c r="B11" s="5"/>
      <c r="C11" s="6" t="s">
        <v>19</v>
      </c>
      <c r="D11" s="6"/>
      <c r="E11" s="6"/>
      <c r="F11" s="6" t="s">
        <v>16</v>
      </c>
      <c r="G11" s="6"/>
      <c r="H11" s="6"/>
      <c r="I11" s="6" t="s">
        <v>18</v>
      </c>
      <c r="J11" s="6"/>
      <c r="K11" s="16" t="s">
        <v>22</v>
      </c>
      <c r="L11" s="6"/>
      <c r="M11" s="13"/>
      <c r="N11" s="6"/>
      <c r="O11" s="7"/>
    </row>
    <row r="12" spans="2:15" x14ac:dyDescent="0.4">
      <c r="B12" s="5"/>
      <c r="C12" s="21">
        <f>M6*M9</f>
        <v>0</v>
      </c>
      <c r="D12" s="25" t="s">
        <v>13</v>
      </c>
      <c r="E12" s="12" t="s">
        <v>15</v>
      </c>
      <c r="F12" s="26">
        <v>4</v>
      </c>
      <c r="G12" s="20" t="s">
        <v>14</v>
      </c>
      <c r="H12" s="6" t="s">
        <v>15</v>
      </c>
      <c r="I12" s="27">
        <v>1</v>
      </c>
      <c r="J12" s="6"/>
      <c r="K12" s="17">
        <f>C12*F12*I12</f>
        <v>0</v>
      </c>
      <c r="L12" s="6"/>
      <c r="M12" s="13"/>
      <c r="N12" s="6"/>
      <c r="O12" s="7"/>
    </row>
    <row r="13" spans="2:15" ht="19.5" thickBot="1" x14ac:dyDescent="0.45">
      <c r="B13" s="8"/>
      <c r="C13" s="9"/>
      <c r="D13" s="9"/>
      <c r="E13" s="9"/>
      <c r="F13" s="9"/>
      <c r="G13" s="9"/>
      <c r="H13" s="9"/>
      <c r="I13" s="9"/>
      <c r="J13" s="9"/>
      <c r="K13" s="9"/>
      <c r="L13" s="9"/>
      <c r="M13" s="15"/>
      <c r="N13" s="9"/>
      <c r="O13" s="10"/>
    </row>
    <row r="15" spans="2:15" x14ac:dyDescent="0.4">
      <c r="B15" s="60" t="s">
        <v>37</v>
      </c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</row>
    <row r="16" spans="2:15" ht="19.5" thickBot="1" x14ac:dyDescent="0.45"/>
    <row r="17" spans="2:15" x14ac:dyDescent="0.4">
      <c r="B17" s="2"/>
      <c r="C17" s="3"/>
      <c r="D17" s="3"/>
      <c r="E17" s="3"/>
      <c r="F17" s="3"/>
      <c r="G17" s="3"/>
      <c r="H17" s="3"/>
      <c r="I17" s="3"/>
      <c r="J17" s="3"/>
      <c r="K17" s="3"/>
      <c r="L17" s="3"/>
      <c r="M17" s="11"/>
      <c r="N17" s="3"/>
      <c r="O17" s="4"/>
    </row>
    <row r="18" spans="2:15" x14ac:dyDescent="0.4">
      <c r="B18" s="5"/>
      <c r="C18" s="61" t="s">
        <v>5</v>
      </c>
      <c r="D18" s="61"/>
      <c r="E18" s="28"/>
      <c r="F18" s="61" t="s">
        <v>4</v>
      </c>
      <c r="G18" s="61"/>
      <c r="H18" s="61" t="s">
        <v>2</v>
      </c>
      <c r="I18" s="61"/>
      <c r="J18" s="61"/>
      <c r="K18" s="61"/>
      <c r="L18" s="61"/>
      <c r="M18" s="62" t="s">
        <v>3</v>
      </c>
      <c r="N18" s="62"/>
      <c r="O18" s="7"/>
    </row>
    <row r="19" spans="2:15" x14ac:dyDescent="0.4">
      <c r="B19" s="5"/>
      <c r="C19" s="29">
        <v>2</v>
      </c>
      <c r="D19" s="20" t="s">
        <v>0</v>
      </c>
      <c r="E19" s="6"/>
      <c r="F19" s="19">
        <f>御見積シミューレータ!F21</f>
        <v>0</v>
      </c>
      <c r="G19" s="20" t="s">
        <v>1</v>
      </c>
      <c r="H19" s="21">
        <f>C19*F19*0.001</f>
        <v>0</v>
      </c>
      <c r="I19" s="20" t="s">
        <v>10</v>
      </c>
      <c r="J19" s="22" t="s">
        <v>11</v>
      </c>
      <c r="K19" s="23">
        <f>H19*0.125</f>
        <v>0</v>
      </c>
      <c r="L19" s="20" t="s">
        <v>12</v>
      </c>
      <c r="M19" s="24">
        <f>INT(K19*3600)</f>
        <v>0</v>
      </c>
      <c r="N19" s="20" t="s">
        <v>13</v>
      </c>
      <c r="O19" s="7"/>
    </row>
    <row r="20" spans="2:15" x14ac:dyDescent="0.4">
      <c r="B20" s="5"/>
      <c r="C20" s="6"/>
      <c r="D20" s="6"/>
      <c r="E20" s="6"/>
      <c r="F20" s="6"/>
      <c r="G20" s="6"/>
      <c r="H20" s="6"/>
      <c r="I20" s="6"/>
      <c r="J20" s="6"/>
      <c r="K20" s="6"/>
      <c r="L20" s="6"/>
      <c r="M20" s="13"/>
      <c r="N20" s="6"/>
      <c r="O20" s="7"/>
    </row>
    <row r="21" spans="2:15" x14ac:dyDescent="0.4">
      <c r="B21" s="5"/>
      <c r="C21" s="6" t="s">
        <v>8</v>
      </c>
      <c r="D21" s="6"/>
      <c r="E21" s="6"/>
      <c r="F21" s="6" t="s">
        <v>9</v>
      </c>
      <c r="G21" s="6"/>
      <c r="H21" s="6"/>
      <c r="I21" s="6"/>
      <c r="J21" s="6"/>
      <c r="K21" s="6"/>
      <c r="L21" s="6"/>
      <c r="M21" s="63" t="s">
        <v>17</v>
      </c>
      <c r="N21" s="63"/>
      <c r="O21" s="7"/>
    </row>
    <row r="22" spans="2:15" x14ac:dyDescent="0.4">
      <c r="B22" s="5"/>
      <c r="C22" s="19">
        <f>御見積シミューレータ!F22</f>
        <v>0</v>
      </c>
      <c r="D22" s="20" t="s">
        <v>6</v>
      </c>
      <c r="E22" s="6"/>
      <c r="F22" s="32">
        <v>1</v>
      </c>
      <c r="G22" s="20" t="s">
        <v>7</v>
      </c>
      <c r="H22" s="6"/>
      <c r="I22" s="6"/>
      <c r="J22" s="6"/>
      <c r="K22" s="6"/>
      <c r="L22" s="6"/>
      <c r="M22" s="24">
        <f>C22*F22</f>
        <v>0</v>
      </c>
      <c r="N22" s="20" t="s">
        <v>6</v>
      </c>
      <c r="O22" s="7"/>
    </row>
    <row r="23" spans="2:15" x14ac:dyDescent="0.4">
      <c r="B23" s="5"/>
      <c r="C23" s="6"/>
      <c r="D23" s="6"/>
      <c r="E23" s="6"/>
      <c r="F23" s="6"/>
      <c r="G23" s="6"/>
      <c r="H23" s="6"/>
      <c r="I23" s="6"/>
      <c r="J23" s="6"/>
      <c r="K23" s="6"/>
      <c r="L23" s="6"/>
      <c r="M23" s="14"/>
      <c r="N23" s="6"/>
      <c r="O23" s="7"/>
    </row>
    <row r="24" spans="2:15" x14ac:dyDescent="0.4">
      <c r="B24" s="5"/>
      <c r="C24" s="6" t="s">
        <v>19</v>
      </c>
      <c r="D24" s="6"/>
      <c r="E24" s="6"/>
      <c r="F24" s="6" t="s">
        <v>16</v>
      </c>
      <c r="G24" s="6"/>
      <c r="H24" s="6"/>
      <c r="I24" s="6" t="s">
        <v>18</v>
      </c>
      <c r="J24" s="6"/>
      <c r="K24" s="16" t="s">
        <v>22</v>
      </c>
      <c r="L24" s="6"/>
      <c r="M24" s="13"/>
      <c r="N24" s="6"/>
      <c r="O24" s="7"/>
    </row>
    <row r="25" spans="2:15" x14ac:dyDescent="0.4">
      <c r="B25" s="5"/>
      <c r="C25" s="21">
        <f>M19*M22</f>
        <v>0</v>
      </c>
      <c r="D25" s="25" t="s">
        <v>13</v>
      </c>
      <c r="E25" s="12" t="s">
        <v>15</v>
      </c>
      <c r="F25" s="26">
        <v>4</v>
      </c>
      <c r="G25" s="20" t="s">
        <v>14</v>
      </c>
      <c r="H25" s="6" t="s">
        <v>15</v>
      </c>
      <c r="I25" s="27">
        <v>1</v>
      </c>
      <c r="J25" s="6"/>
      <c r="K25" s="17">
        <f>C25*F25*I25</f>
        <v>0</v>
      </c>
      <c r="L25" s="6"/>
      <c r="M25" s="13"/>
      <c r="N25" s="6"/>
      <c r="O25" s="7"/>
    </row>
    <row r="26" spans="2:15" ht="19.5" thickBot="1" x14ac:dyDescent="0.45">
      <c r="B26" s="8"/>
      <c r="C26" s="9"/>
      <c r="D26" s="9"/>
      <c r="E26" s="9"/>
      <c r="F26" s="9"/>
      <c r="G26" s="9"/>
      <c r="H26" s="9"/>
      <c r="I26" s="9"/>
      <c r="J26" s="9"/>
      <c r="K26" s="9"/>
      <c r="L26" s="9"/>
      <c r="M26" s="15"/>
      <c r="N26" s="9"/>
      <c r="O26" s="10"/>
    </row>
  </sheetData>
  <mergeCells count="12">
    <mergeCell ref="M21:N21"/>
    <mergeCell ref="M8:N8"/>
    <mergeCell ref="B15:O15"/>
    <mergeCell ref="C18:D18"/>
    <mergeCell ref="F18:G18"/>
    <mergeCell ref="H18:L18"/>
    <mergeCell ref="M18:N18"/>
    <mergeCell ref="B2:O2"/>
    <mergeCell ref="C5:D5"/>
    <mergeCell ref="F5:G5"/>
    <mergeCell ref="H5:L5"/>
    <mergeCell ref="M5:N5"/>
  </mergeCells>
  <phoneticPr fontId="1"/>
  <pageMargins left="0.7" right="0.7" top="0.75" bottom="0.75" header="0.3" footer="0.3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FFC3F-6862-4A55-AA92-39208B2470B7}">
  <dimension ref="A1:H41"/>
  <sheetViews>
    <sheetView showGridLines="0" showRowColHeaders="0" tabSelected="1" showRuler="0" zoomScaleNormal="100" zoomScaleSheetLayoutView="85" zoomScalePageLayoutView="70" workbookViewId="0">
      <selection activeCell="H41" sqref="H41"/>
    </sheetView>
  </sheetViews>
  <sheetFormatPr defaultColWidth="0" defaultRowHeight="15.75" zeroHeight="1" x14ac:dyDescent="0.4"/>
  <cols>
    <col min="1" max="1" width="2.875" style="30" customWidth="1"/>
    <col min="2" max="2" width="3.625" style="30" bestFit="1" customWidth="1"/>
    <col min="3" max="3" width="20.5" style="30" bestFit="1" customWidth="1"/>
    <col min="4" max="4" width="41.75" style="30" customWidth="1"/>
    <col min="5" max="5" width="6.25" style="34" bestFit="1" customWidth="1"/>
    <col min="6" max="6" width="5" style="30" bestFit="1" customWidth="1"/>
    <col min="7" max="7" width="4.75" style="30" bestFit="1" customWidth="1"/>
    <col min="8" max="8" width="6.25" style="34" bestFit="1" customWidth="1"/>
    <col min="9" max="16384" width="9" style="30" hidden="1"/>
  </cols>
  <sheetData>
    <row r="1" spans="1:8" ht="30" x14ac:dyDescent="0.4">
      <c r="A1" s="71" t="s">
        <v>33</v>
      </c>
      <c r="B1" s="71"/>
      <c r="C1" s="71"/>
      <c r="D1" s="71"/>
      <c r="E1" s="71"/>
      <c r="F1" s="71"/>
      <c r="G1" s="71"/>
      <c r="H1" s="71"/>
    </row>
    <row r="2" spans="1:8" ht="30" x14ac:dyDescent="0.4">
      <c r="A2" s="71" t="s">
        <v>34</v>
      </c>
      <c r="B2" s="71"/>
      <c r="C2" s="71"/>
      <c r="D2" s="71"/>
      <c r="E2" s="71"/>
      <c r="F2" s="71"/>
      <c r="G2" s="71"/>
      <c r="H2" s="71"/>
    </row>
    <row r="3" spans="1:8" x14ac:dyDescent="0.4"/>
    <row r="4" spans="1:8" x14ac:dyDescent="0.4">
      <c r="B4" s="56"/>
      <c r="C4" s="30" t="s">
        <v>74</v>
      </c>
    </row>
    <row r="5" spans="1:8" x14ac:dyDescent="0.4">
      <c r="B5" s="33"/>
      <c r="C5" s="30" t="s">
        <v>73</v>
      </c>
    </row>
    <row r="6" spans="1:8" x14ac:dyDescent="0.4">
      <c r="B6" s="33"/>
    </row>
    <row r="7" spans="1:8" x14ac:dyDescent="0.4">
      <c r="B7" s="72" t="s">
        <v>60</v>
      </c>
      <c r="C7" s="72"/>
      <c r="D7" s="74">
        <f>H29+H30</f>
        <v>27500</v>
      </c>
    </row>
    <row r="8" spans="1:8" x14ac:dyDescent="0.4">
      <c r="B8" s="73"/>
      <c r="C8" s="73"/>
      <c r="D8" s="75"/>
    </row>
    <row r="9" spans="1:8" x14ac:dyDescent="0.4"/>
    <row r="10" spans="1:8" ht="17.25" thickBot="1" x14ac:dyDescent="0.45">
      <c r="A10" s="52" t="s">
        <v>53</v>
      </c>
      <c r="B10" s="53" t="s">
        <v>30</v>
      </c>
      <c r="C10" s="53" t="s">
        <v>23</v>
      </c>
      <c r="D10" s="53" t="s">
        <v>35</v>
      </c>
      <c r="E10" s="54" t="s">
        <v>16</v>
      </c>
      <c r="F10" s="53" t="s">
        <v>24</v>
      </c>
      <c r="G10" s="53" t="s">
        <v>25</v>
      </c>
      <c r="H10" s="55" t="s">
        <v>26</v>
      </c>
    </row>
    <row r="11" spans="1:8" ht="18.75" customHeight="1" thickTop="1" x14ac:dyDescent="0.4">
      <c r="A11" s="41"/>
      <c r="B11" s="42">
        <v>1</v>
      </c>
      <c r="C11" s="42" t="s">
        <v>38</v>
      </c>
      <c r="D11" s="42" t="s">
        <v>66</v>
      </c>
      <c r="E11" s="43">
        <v>25000</v>
      </c>
      <c r="F11" s="48">
        <v>1</v>
      </c>
      <c r="G11" s="42" t="s">
        <v>20</v>
      </c>
      <c r="H11" s="44">
        <f>E11*F11</f>
        <v>25000</v>
      </c>
    </row>
    <row r="12" spans="1:8" ht="18.75" customHeight="1" x14ac:dyDescent="0.4">
      <c r="A12" s="35"/>
      <c r="B12" s="36">
        <v>2</v>
      </c>
      <c r="C12" s="36" t="s">
        <v>39</v>
      </c>
      <c r="D12" s="36" t="s">
        <v>67</v>
      </c>
      <c r="E12" s="37">
        <f>通信料金計算!K12</f>
        <v>0</v>
      </c>
      <c r="F12" s="49">
        <v>1</v>
      </c>
      <c r="G12" s="36" t="s">
        <v>20</v>
      </c>
      <c r="H12" s="38">
        <f>E12*F12</f>
        <v>0</v>
      </c>
    </row>
    <row r="13" spans="1:8" ht="18.75" customHeight="1" x14ac:dyDescent="0.4">
      <c r="A13" s="35"/>
      <c r="B13" s="36"/>
      <c r="C13" s="36"/>
      <c r="D13" s="69" t="s">
        <v>41</v>
      </c>
      <c r="E13" s="70"/>
      <c r="F13" s="57"/>
      <c r="G13" s="36" t="s">
        <v>43</v>
      </c>
      <c r="H13" s="38"/>
    </row>
    <row r="14" spans="1:8" ht="18.75" customHeight="1" x14ac:dyDescent="0.4">
      <c r="A14" s="35"/>
      <c r="B14" s="36"/>
      <c r="C14" s="36"/>
      <c r="D14" s="69" t="s">
        <v>42</v>
      </c>
      <c r="E14" s="70"/>
      <c r="F14" s="57"/>
      <c r="G14" s="36" t="s">
        <v>6</v>
      </c>
      <c r="H14" s="38"/>
    </row>
    <row r="15" spans="1:8" ht="18.75" customHeight="1" x14ac:dyDescent="0.4">
      <c r="A15" s="35"/>
      <c r="B15" s="36"/>
      <c r="C15" s="36"/>
      <c r="D15" s="69" t="s">
        <v>9</v>
      </c>
      <c r="E15" s="70"/>
      <c r="F15" s="57"/>
      <c r="G15" s="36" t="s">
        <v>44</v>
      </c>
      <c r="H15" s="38"/>
    </row>
    <row r="16" spans="1:8" ht="18.75" customHeight="1" x14ac:dyDescent="0.4">
      <c r="A16" s="35"/>
      <c r="B16" s="36" t="s">
        <v>40</v>
      </c>
      <c r="C16" s="36"/>
      <c r="D16" s="36"/>
      <c r="E16" s="37"/>
      <c r="F16" s="49"/>
      <c r="G16" s="36"/>
      <c r="H16" s="38"/>
    </row>
    <row r="17" spans="1:8" ht="18.75" customHeight="1" x14ac:dyDescent="0.4">
      <c r="A17" s="35"/>
      <c r="B17" s="36">
        <v>1</v>
      </c>
      <c r="C17" s="36" t="s">
        <v>47</v>
      </c>
      <c r="D17" s="36"/>
      <c r="E17" s="37">
        <v>5000</v>
      </c>
      <c r="F17" s="59">
        <f>IF(F15=0,0,IF(F15="",0,IF(F15&gt;=1,F15-1)))</f>
        <v>0</v>
      </c>
      <c r="G17" s="36" t="s">
        <v>44</v>
      </c>
      <c r="H17" s="38">
        <f>E17*F17</f>
        <v>0</v>
      </c>
    </row>
    <row r="18" spans="1:8" ht="18.75" customHeight="1" x14ac:dyDescent="0.4">
      <c r="A18" s="58" t="b">
        <v>0</v>
      </c>
      <c r="B18" s="36">
        <v>2</v>
      </c>
      <c r="C18" s="36" t="s">
        <v>32</v>
      </c>
      <c r="D18" s="36" t="s">
        <v>68</v>
      </c>
      <c r="E18" s="37">
        <v>5000</v>
      </c>
      <c r="F18" s="49" t="str">
        <f>IF(A18=TRUE,"1","0")</f>
        <v>0</v>
      </c>
      <c r="G18" s="36" t="s">
        <v>20</v>
      </c>
      <c r="H18" s="38">
        <f t="shared" ref="H18:H26" si="0">E18*F18</f>
        <v>0</v>
      </c>
    </row>
    <row r="19" spans="1:8" ht="18.75" customHeight="1" x14ac:dyDescent="0.4">
      <c r="A19" s="58" t="b">
        <v>0</v>
      </c>
      <c r="B19" s="36">
        <v>3</v>
      </c>
      <c r="C19" s="36" t="s">
        <v>45</v>
      </c>
      <c r="D19" s="36" t="s">
        <v>46</v>
      </c>
      <c r="E19" s="37">
        <v>5000</v>
      </c>
      <c r="F19" s="49" t="str">
        <f>IF(A19=TRUE,"1","0")</f>
        <v>0</v>
      </c>
      <c r="G19" s="36" t="s">
        <v>20</v>
      </c>
      <c r="H19" s="38">
        <f t="shared" si="0"/>
        <v>0</v>
      </c>
    </row>
    <row r="20" spans="1:8" ht="18.75" customHeight="1" x14ac:dyDescent="0.4">
      <c r="A20" s="35"/>
      <c r="B20" s="36">
        <v>4</v>
      </c>
      <c r="C20" s="36" t="s">
        <v>31</v>
      </c>
      <c r="D20" s="36" t="s">
        <v>69</v>
      </c>
      <c r="E20" s="37">
        <f>通信料金計算!K25</f>
        <v>0</v>
      </c>
      <c r="F20" s="49">
        <v>1</v>
      </c>
      <c r="G20" s="36" t="s">
        <v>20</v>
      </c>
      <c r="H20" s="38">
        <f t="shared" si="0"/>
        <v>0</v>
      </c>
    </row>
    <row r="21" spans="1:8" ht="18.75" customHeight="1" x14ac:dyDescent="0.4">
      <c r="A21" s="35"/>
      <c r="B21" s="36"/>
      <c r="C21" s="36"/>
      <c r="D21" s="69" t="s">
        <v>50</v>
      </c>
      <c r="E21" s="70"/>
      <c r="F21" s="57"/>
      <c r="G21" s="36" t="s">
        <v>52</v>
      </c>
      <c r="H21" s="38"/>
    </row>
    <row r="22" spans="1:8" ht="18.75" customHeight="1" x14ac:dyDescent="0.4">
      <c r="A22" s="35"/>
      <c r="B22" s="36"/>
      <c r="C22" s="36"/>
      <c r="D22" s="69" t="s">
        <v>51</v>
      </c>
      <c r="E22" s="70"/>
      <c r="F22" s="57"/>
      <c r="G22" s="36" t="s">
        <v>6</v>
      </c>
      <c r="H22" s="38"/>
    </row>
    <row r="23" spans="1:8" ht="18.75" customHeight="1" x14ac:dyDescent="0.4">
      <c r="A23" s="35"/>
      <c r="B23" s="36"/>
      <c r="C23" s="36"/>
      <c r="D23" s="36"/>
      <c r="E23" s="39"/>
      <c r="F23" s="50"/>
      <c r="G23" s="36"/>
      <c r="H23" s="38"/>
    </row>
    <row r="24" spans="1:8" ht="18.75" customHeight="1" x14ac:dyDescent="0.4">
      <c r="A24" s="35"/>
      <c r="B24" s="36">
        <v>5</v>
      </c>
      <c r="C24" s="36" t="s">
        <v>48</v>
      </c>
      <c r="D24" s="36" t="s">
        <v>72</v>
      </c>
      <c r="E24" s="37">
        <v>5000</v>
      </c>
      <c r="F24" s="57"/>
      <c r="G24" s="36" t="s">
        <v>49</v>
      </c>
      <c r="H24" s="38">
        <f t="shared" si="0"/>
        <v>0</v>
      </c>
    </row>
    <row r="25" spans="1:8" ht="18.75" customHeight="1" x14ac:dyDescent="0.4">
      <c r="A25" s="35"/>
      <c r="B25" s="36">
        <v>6</v>
      </c>
      <c r="C25" s="36" t="s">
        <v>28</v>
      </c>
      <c r="D25" s="36" t="s">
        <v>71</v>
      </c>
      <c r="E25" s="37">
        <v>2</v>
      </c>
      <c r="F25" s="57"/>
      <c r="G25" s="36" t="s">
        <v>29</v>
      </c>
      <c r="H25" s="38">
        <f t="shared" si="0"/>
        <v>0</v>
      </c>
    </row>
    <row r="26" spans="1:8" ht="18.75" customHeight="1" x14ac:dyDescent="0.4">
      <c r="A26" s="35"/>
      <c r="B26" s="36">
        <v>7</v>
      </c>
      <c r="C26" s="36" t="s">
        <v>27</v>
      </c>
      <c r="D26" s="36" t="s">
        <v>57</v>
      </c>
      <c r="E26" s="37">
        <v>30000</v>
      </c>
      <c r="F26" s="57"/>
      <c r="G26" s="36" t="s">
        <v>43</v>
      </c>
      <c r="H26" s="38">
        <f t="shared" si="0"/>
        <v>0</v>
      </c>
    </row>
    <row r="27" spans="1:8" ht="18.75" customHeight="1" x14ac:dyDescent="0.4">
      <c r="A27" s="35"/>
      <c r="B27" s="36"/>
      <c r="C27" s="36"/>
      <c r="D27" s="36" t="s">
        <v>75</v>
      </c>
      <c r="E27" s="37"/>
      <c r="F27" s="49"/>
      <c r="G27" s="36"/>
      <c r="H27" s="38"/>
    </row>
    <row r="28" spans="1:8" ht="18.75" customHeight="1" x14ac:dyDescent="0.4">
      <c r="A28" s="45"/>
      <c r="B28" s="46"/>
      <c r="C28" s="46"/>
      <c r="D28" s="46"/>
      <c r="E28" s="46"/>
      <c r="F28" s="51"/>
      <c r="G28" s="47"/>
      <c r="H28" s="40"/>
    </row>
    <row r="29" spans="1:8" ht="18.75" customHeight="1" x14ac:dyDescent="0.4">
      <c r="A29" s="65"/>
      <c r="B29" s="66"/>
      <c r="C29" s="66"/>
      <c r="D29" s="66"/>
      <c r="E29" s="66"/>
      <c r="F29" s="76" t="s">
        <v>21</v>
      </c>
      <c r="G29" s="76"/>
      <c r="H29" s="44">
        <f>SUM(H11:H28)</f>
        <v>25000</v>
      </c>
    </row>
    <row r="30" spans="1:8" ht="18.75" customHeight="1" x14ac:dyDescent="0.4">
      <c r="A30" s="67"/>
      <c r="B30" s="68"/>
      <c r="C30" s="68"/>
      <c r="D30" s="68"/>
      <c r="E30" s="68"/>
      <c r="F30" s="64" t="s">
        <v>54</v>
      </c>
      <c r="G30" s="64"/>
      <c r="H30" s="40">
        <f>H29*0.1</f>
        <v>2500</v>
      </c>
    </row>
    <row r="31" spans="1:8" x14ac:dyDescent="0.4">
      <c r="H31" s="30"/>
    </row>
    <row r="32" spans="1:8" ht="16.5" x14ac:dyDescent="0.4">
      <c r="A32" s="18"/>
      <c r="B32" s="18" t="s">
        <v>65</v>
      </c>
      <c r="C32" s="18"/>
      <c r="D32" s="18"/>
      <c r="E32" s="18"/>
      <c r="F32" s="18"/>
      <c r="G32" s="18"/>
      <c r="H32" s="18"/>
    </row>
    <row r="33" spans="2:3" x14ac:dyDescent="0.4">
      <c r="B33" s="31" t="s">
        <v>55</v>
      </c>
      <c r="C33" s="30" t="s">
        <v>70</v>
      </c>
    </row>
    <row r="34" spans="2:3" x14ac:dyDescent="0.4">
      <c r="B34" s="31" t="s">
        <v>55</v>
      </c>
      <c r="C34" s="30" t="s">
        <v>56</v>
      </c>
    </row>
    <row r="35" spans="2:3" x14ac:dyDescent="0.4">
      <c r="B35" s="31"/>
      <c r="C35" s="30" t="s">
        <v>59</v>
      </c>
    </row>
    <row r="36" spans="2:3" x14ac:dyDescent="0.4">
      <c r="B36" s="31"/>
      <c r="C36" s="30" t="s">
        <v>58</v>
      </c>
    </row>
    <row r="37" spans="2:3" x14ac:dyDescent="0.4">
      <c r="B37" s="31" t="s">
        <v>55</v>
      </c>
      <c r="C37" s="30" t="s">
        <v>61</v>
      </c>
    </row>
    <row r="38" spans="2:3" x14ac:dyDescent="0.4">
      <c r="B38" s="31"/>
    </row>
    <row r="39" spans="2:3" x14ac:dyDescent="0.4">
      <c r="B39" s="30" t="s">
        <v>62</v>
      </c>
    </row>
    <row r="40" spans="2:3" x14ac:dyDescent="0.4">
      <c r="C40" s="30" t="s">
        <v>63</v>
      </c>
    </row>
    <row r="41" spans="2:3" x14ac:dyDescent="0.4">
      <c r="C41" s="30" t="s">
        <v>64</v>
      </c>
    </row>
  </sheetData>
  <sheetProtection algorithmName="SHA-512" hashValue="4vAwRHBSMgmC13KxYAWp3EHSC3ZAdsUD3iqwyLVdQavzjM6zC0Nce6VblFWFboMf/DKVIHWAS10G46L68MwBBQ==" saltValue="iIlaIgzhlzhvmwohmhYm4w==" spinCount="100000" sheet="1" objects="1" scenarios="1"/>
  <mergeCells count="12">
    <mergeCell ref="A1:H1"/>
    <mergeCell ref="A2:H2"/>
    <mergeCell ref="B7:C8"/>
    <mergeCell ref="D7:D8"/>
    <mergeCell ref="F29:G29"/>
    <mergeCell ref="D14:E14"/>
    <mergeCell ref="D13:E13"/>
    <mergeCell ref="F30:G30"/>
    <mergeCell ref="A29:E30"/>
    <mergeCell ref="D21:E21"/>
    <mergeCell ref="D22:E22"/>
    <mergeCell ref="D15:E15"/>
  </mergeCells>
  <phoneticPr fontId="1"/>
  <pageMargins left="0.25" right="0.25" top="0.75" bottom="0.75" header="0.3" footer="0.3"/>
  <pageSetup paperSize="9" orientation="portrait" verticalDpi="0" r:id="rId1"/>
  <headerFooter>
    <oddFooter>&amp;C&amp;"Square Sans Serif 7,標準"BROAD-DESIGN&amp;R&amp;8LSS20210813-01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17</xdr:row>
                    <xdr:rowOff>0</xdr:rowOff>
                  </from>
                  <to>
                    <xdr:col>2</xdr:col>
                    <xdr:colOff>114300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5" name="Check Box 3">
              <controlPr defaultSize="0" autoFill="0" autoLine="0" autoPict="0">
                <anchor moveWithCells="1">
                  <from>
                    <xdr:col>0</xdr:col>
                    <xdr:colOff>0</xdr:colOff>
                    <xdr:row>18</xdr:row>
                    <xdr:rowOff>0</xdr:rowOff>
                  </from>
                  <to>
                    <xdr:col>2</xdr:col>
                    <xdr:colOff>114300</xdr:colOff>
                    <xdr:row>19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通信料金計算</vt:lpstr>
      <vt:lpstr>御見積シミューレータ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yuu</dc:creator>
  <cp:lastModifiedBy>SATO-PC</cp:lastModifiedBy>
  <cp:lastPrinted>2021-08-13T01:57:55Z</cp:lastPrinted>
  <dcterms:created xsi:type="dcterms:W3CDTF">2021-08-04T04:18:36Z</dcterms:created>
  <dcterms:modified xsi:type="dcterms:W3CDTF">2021-08-13T03:18:35Z</dcterms:modified>
</cp:coreProperties>
</file>